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Payroll\Timesheets\Timesheets - Semi-monthly Payroll\"/>
    </mc:Choice>
  </mc:AlternateContent>
  <xr:revisionPtr revIDLastSave="0" documentId="13_ncr:1_{9DADA196-503E-4FE4-9FE8-AF9BA95BB446}" xr6:coauthVersionLast="47" xr6:coauthVersionMax="47" xr10:uidLastSave="{00000000-0000-0000-0000-000000000000}"/>
  <workbookProtection workbookAlgorithmName="SHA-512" workbookHashValue="3IqNuC1ueaXYKZdiAn/UpDWYJs7v07+RUC/C4t0PAsN6lhl4QqbsYA0zTG7sn9bDuiUfhteaNNu39KNj4wjyaw==" workbookSaltValue="vgYnEweyh2RtMf73mbEq8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Days">Sheet2!$E$1:$E$2</definedName>
    <definedName name="Holidays">Sheet1!$AC$13:$AE$25</definedName>
    <definedName name="Months">Sheet2!$D$1:$D$12</definedName>
    <definedName name="PMTimes">Sheet2!$B$1:$B$96</definedName>
    <definedName name="Times">Sheet2!$A$1:$A$96</definedName>
    <definedName name="Years">Sheet2!$F$1:$F$2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Y5" i="1"/>
  <c r="AA5" i="1" s="1"/>
  <c r="X13" i="1" s="1"/>
  <c r="P29" i="1"/>
  <c r="J29" i="1" l="1"/>
  <c r="X14" i="1"/>
  <c r="Y13" i="1"/>
  <c r="AF13" i="1" s="1"/>
  <c r="AG13" i="1" l="1"/>
  <c r="Z13" i="1"/>
  <c r="D13" i="1"/>
  <c r="B13" i="1" s="1"/>
  <c r="C13" i="1" s="1"/>
  <c r="Y14" i="1"/>
  <c r="X15" i="1"/>
  <c r="Z14" i="1" l="1"/>
  <c r="AA14" i="1" s="1"/>
  <c r="AF14" i="1" s="1"/>
  <c r="Y15" i="1"/>
  <c r="X16" i="1"/>
  <c r="D14" i="1" l="1"/>
  <c r="B14" i="1" s="1"/>
  <c r="C14" i="1" s="1"/>
  <c r="AG14" i="1"/>
  <c r="Z15" i="1"/>
  <c r="AA15" i="1" s="1"/>
  <c r="AF15" i="1" s="1"/>
  <c r="AG15" i="1" s="1"/>
  <c r="Y16" i="1"/>
  <c r="X17" i="1"/>
  <c r="D15" i="1" l="1"/>
  <c r="B15" i="1" s="1"/>
  <c r="C15" i="1" s="1"/>
  <c r="Y17" i="1"/>
  <c r="X18" i="1"/>
  <c r="Z16" i="1"/>
  <c r="AA16" i="1" s="1"/>
  <c r="AF16" i="1" s="1"/>
  <c r="AG16" i="1" s="1"/>
  <c r="D16" i="1" l="1"/>
  <c r="B16" i="1" s="1"/>
  <c r="C16" i="1" s="1"/>
  <c r="Y18" i="1"/>
  <c r="X19" i="1"/>
  <c r="Z17" i="1"/>
  <c r="AA17" i="1" s="1"/>
  <c r="AF17" i="1" s="1"/>
  <c r="AG17" i="1" s="1"/>
  <c r="D17" i="1" l="1"/>
  <c r="B17" i="1" s="1"/>
  <c r="C17" i="1" s="1"/>
  <c r="Y19" i="1"/>
  <c r="X20" i="1"/>
  <c r="Z18" i="1"/>
  <c r="AA18" i="1" s="1"/>
  <c r="AF18" i="1" s="1"/>
  <c r="AG18" i="1" s="1"/>
  <c r="D18" i="1" l="1"/>
  <c r="B18" i="1" s="1"/>
  <c r="C18" i="1" s="1"/>
  <c r="Y20" i="1"/>
  <c r="X21" i="1"/>
  <c r="Z19" i="1"/>
  <c r="AA19" i="1" s="1"/>
  <c r="AF19" i="1" s="1"/>
  <c r="AG19" i="1" s="1"/>
  <c r="D19" i="1" l="1"/>
  <c r="B19" i="1" s="1"/>
  <c r="C19" i="1" s="1"/>
  <c r="X22" i="1"/>
  <c r="Y21" i="1"/>
  <c r="Z20" i="1"/>
  <c r="AA20" i="1" s="1"/>
  <c r="D20" i="1" l="1"/>
  <c r="B20" i="1" s="1"/>
  <c r="C20" i="1" s="1"/>
  <c r="AF20" i="1"/>
  <c r="AG20" i="1" s="1"/>
  <c r="Z21" i="1"/>
  <c r="AA21" i="1" s="1"/>
  <c r="AF21" i="1" s="1"/>
  <c r="AG21" i="1" s="1"/>
  <c r="Y22" i="1"/>
  <c r="X23" i="1"/>
  <c r="D21" i="1" l="1"/>
  <c r="B21" i="1" s="1"/>
  <c r="C21" i="1" s="1"/>
  <c r="Y23" i="1"/>
  <c r="X24" i="1"/>
  <c r="Z22" i="1"/>
  <c r="AA22" i="1" s="1"/>
  <c r="AF22" i="1" s="1"/>
  <c r="AG22" i="1" s="1"/>
  <c r="D22" i="1" l="1"/>
  <c r="B22" i="1" s="1"/>
  <c r="C22" i="1" s="1"/>
  <c r="Y24" i="1"/>
  <c r="X25" i="1"/>
  <c r="Z23" i="1"/>
  <c r="AA23" i="1" s="1"/>
  <c r="AF23" i="1" s="1"/>
  <c r="AG23" i="1" s="1"/>
  <c r="D23" i="1" l="1"/>
  <c r="B23" i="1" s="1"/>
  <c r="C23" i="1" s="1"/>
  <c r="Y25" i="1"/>
  <c r="X26" i="1"/>
  <c r="Z24" i="1"/>
  <c r="AA24" i="1" s="1"/>
  <c r="D24" i="1" l="1"/>
  <c r="B24" i="1" s="1"/>
  <c r="C24" i="1" s="1"/>
  <c r="AF24" i="1"/>
  <c r="AG24" i="1" s="1"/>
  <c r="Y26" i="1"/>
  <c r="X27" i="1"/>
  <c r="Z25" i="1"/>
  <c r="AA25" i="1" s="1"/>
  <c r="AF25" i="1" s="1"/>
  <c r="AG25" i="1" s="1"/>
  <c r="D25" i="1" l="1"/>
  <c r="B25" i="1" s="1"/>
  <c r="C25" i="1" s="1"/>
  <c r="Y27" i="1"/>
  <c r="X28" i="1"/>
  <c r="Y28" i="1" s="1"/>
  <c r="Z26" i="1"/>
  <c r="AA26" i="1" s="1"/>
  <c r="AF26" i="1" s="1"/>
  <c r="AG26" i="1" s="1"/>
  <c r="D26" i="1" l="1"/>
  <c r="B26" i="1" s="1"/>
  <c r="C26" i="1" s="1"/>
  <c r="Z28" i="1"/>
  <c r="Z27" i="1"/>
  <c r="AA27" i="1" s="1"/>
  <c r="AF27" i="1" s="1"/>
  <c r="AG27" i="1" s="1"/>
  <c r="D27" i="1" l="1"/>
  <c r="B27" i="1" s="1"/>
  <c r="C27" i="1" s="1"/>
  <c r="AA28" i="1"/>
  <c r="D28" i="1" s="1"/>
  <c r="B28" i="1" l="1"/>
  <c r="C28" i="1" s="1"/>
  <c r="AF28" i="1"/>
  <c r="AG28" i="1" s="1"/>
</calcChain>
</file>

<file path=xl/sharedStrings.xml><?xml version="1.0" encoding="utf-8"?>
<sst xmlns="http://schemas.openxmlformats.org/spreadsheetml/2006/main" count="74" uniqueCount="63">
  <si>
    <t>Record of Time Worked</t>
  </si>
  <si>
    <t xml:space="preserve">Name </t>
  </si>
  <si>
    <t>XXX-XX-</t>
  </si>
  <si>
    <t>Payroll Department Use Only</t>
  </si>
  <si>
    <t>Unit Code</t>
  </si>
  <si>
    <t>Pay Date</t>
  </si>
  <si>
    <t>Straight Time (hours)</t>
  </si>
  <si>
    <t xml:space="preserve">   x   Hourly Rate</t>
  </si>
  <si>
    <t>Total Hours</t>
  </si>
  <si>
    <t>Overtime Hours</t>
  </si>
  <si>
    <t xml:space="preserve">   x   Overtime Rate</t>
  </si>
  <si>
    <t>Employee's Signature:</t>
  </si>
  <si>
    <t>Account Code:</t>
  </si>
  <si>
    <t>I declare that all call-back/overtime noted above was pre-approved:</t>
  </si>
  <si>
    <t>Approved (Supervisor's Signature):</t>
  </si>
  <si>
    <t>I declare that the above record of time worked is true, correct, and complete:</t>
  </si>
  <si>
    <t>COMMENTS</t>
  </si>
  <si>
    <t>Day</t>
  </si>
  <si>
    <t>Date</t>
  </si>
  <si>
    <t>Date:</t>
  </si>
  <si>
    <t>=  Overtime Pay</t>
  </si>
  <si>
    <t>=  Straight Time Pay</t>
  </si>
  <si>
    <t>=  Total Pay</t>
  </si>
  <si>
    <t>Social</t>
  </si>
  <si>
    <t>Security #</t>
  </si>
  <si>
    <t>Emp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</si>
  <si>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</si>
  <si>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</si>
  <si>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</si>
  <si>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</si>
  <si>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</si>
  <si>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</si>
  <si>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</si>
  <si>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</si>
  <si>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</si>
  <si>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</si>
  <si>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</si>
  <si>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</si>
  <si>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Timesheet Selection</t>
  </si>
  <si>
    <t>1st</t>
  </si>
  <si>
    <t>16th</t>
  </si>
  <si>
    <t>Pay Period Total</t>
  </si>
  <si>
    <t>Independence Day</t>
  </si>
  <si>
    <t>Labor Day</t>
  </si>
  <si>
    <t>Columbus Day</t>
  </si>
  <si>
    <t>Veteran's Day</t>
  </si>
  <si>
    <t>Thanksgiving</t>
  </si>
  <si>
    <t>Christmas</t>
  </si>
  <si>
    <t>New Year's</t>
  </si>
  <si>
    <t>Martin Luther King Day</t>
  </si>
  <si>
    <t>Presidents' Day</t>
  </si>
  <si>
    <t>Good Friday</t>
  </si>
  <si>
    <t>Memorial Day</t>
  </si>
  <si>
    <r>
      <t>** IMPORTANT NOTE</t>
    </r>
    <r>
      <rPr>
        <sz val="10"/>
        <rFont val="Arial"/>
        <family val="2"/>
      </rPr>
      <t>:  When recording Hrs. Worked, report time actually worked (inc. paid rest time).  Over 6 hrs, the timesheet will automatically deduct a 30 min lunch period.</t>
    </r>
  </si>
  <si>
    <t>START</t>
  </si>
  <si>
    <t>TIME</t>
  </si>
  <si>
    <t>END</t>
  </si>
  <si>
    <t>ADDITIONAL CALL-BACK / OVERTIME</t>
  </si>
  <si>
    <t>Hours</t>
  </si>
  <si>
    <t>Worked **</t>
  </si>
  <si>
    <t>Juneteenth Observed</t>
  </si>
  <si>
    <t>Rev: 06/18/2024</t>
  </si>
  <si>
    <t>1/120/2025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</si>
</sst>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0" fillId="0" borderId="6" xfId="0" applyBorder="1" applyAlignment="1">
      <alignment horizontal="center"/>
    </xf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quotePrefix="1" applyBorder="1"/>
    <xf numFmtId="43" fontId="0" fillId="0" borderId="10" xfId="0" applyNumberFormat="1" applyBorder="1"/>
    <xf numFmtId="18" fontId="0" fillId="0" borderId="0" xfId="0" applyNumberFormat="1"/>
    <xf numFmtId="18" fontId="4" fillId="0" borderId="0" xfId="0" applyNumberFormat="1" applyFont="1"/>
    <xf numFmtId="0" fontId="9" fillId="0" borderId="5" xfId="0" applyFont="1" applyBorder="1" applyAlignment="1">
      <alignment horizontal="right"/>
    </xf>
    <xf numFmtId="18" fontId="0" fillId="0" borderId="1" xfId="0" applyNumberFormat="1" applyBorder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3" xfId="0" applyFont="1" applyBorder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5" fontId="8" fillId="0" borderId="0" xfId="0" applyNumberFormat="1" applyFont="1"/>
    <xf numFmtId="18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5" xfId="0" applyBorder="1" applyProtection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14" fontId="0" fillId="0" borderId="9" xfId="0" applyNumberFormat="1" applyBorder="1"/>
    <xf numFmtId="165" fontId="0" fillId="0" borderId="0" xfId="0" applyNumberFormat="1"/>
    <xf numFmtId="0" fontId="12" fillId="0" borderId="0" xfId="0" applyNumberFormat="1" applyFont="1" applyBorder="1" applyProtection="1"/>
    <xf numFmtId="43" fontId="10" fillId="0" borderId="1" xfId="1" applyNumberFormat="1" applyFont="1" applyBorder="1" applyAlignment="1" applyProtection="1">
      <alignment horizontal="right"/>
      <protection locked="0"/>
    </xf>
    <xf numFmtId="2" fontId="10" fillId="0" borderId="1" xfId="1" applyNumberFormat="1" applyFont="1" applyBorder="1" applyAlignment="1" applyProtection="1">
      <alignment horizontal="right"/>
    </xf>
    <xf numFmtId="0" fontId="0" fillId="0" borderId="0" xfId="0" applyBorder="1" applyAlignment="1"/>
    <xf numFmtId="0" fontId="8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textRotation="90"/>
    </xf>
    <xf numFmtId="0" fontId="2" fillId="0" borderId="5" xfId="0" applyFont="1" applyBorder="1" applyAlignment="1">
      <alignment horizontal="left" textRotation="90"/>
    </xf>
    <xf numFmtId="0" fontId="2" fillId="0" borderId="7" xfId="0" applyFont="1" applyBorder="1" applyAlignment="1">
      <alignment horizontal="left" textRotation="9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7</xdr:col>
      <xdr:colOff>142875</xdr:colOff>
      <xdr:row>1</xdr:row>
      <xdr:rowOff>12649200</xdr:rowOff>
    </xdr:to>
    <xdr:pic>
      <xdr:nvPicPr>
        <xdr:cNvPr id="1025" name="Picture 1" descr="Logoti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981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49"/>
  <sheetViews>
    <sheetView showGridLines="0" tabSelected="1" zoomScale="85" workbookViewId="0">
      <selection activeCell="P15" sqref="P15"/>
    </sheetView>
  </sheetViews>
  <sheetFormatPr defaultRowHeight="12.75" x14ac:dyDescent="0.2"/>
  <cols>
    <col min="1" max="1" width="0.5703125" customWidth="1"/>
    <col min="2" max="2" width="12.28515625" customWidth="1"/>
    <col min="5" max="5" width="1.7109375" customWidth="1"/>
    <col min="7" max="7" width="1.7109375" customWidth="1"/>
    <col min="8" max="8" width="9.85546875" bestFit="1" customWidth="1"/>
    <col min="9" max="9" width="1.7109375" customWidth="1"/>
    <col min="10" max="10" width="14" customWidth="1"/>
    <col min="11" max="11" width="1.7109375" customWidth="1"/>
    <col min="13" max="13" width="1.7109375" customWidth="1"/>
    <col min="15" max="15" width="1.7109375" customWidth="1"/>
    <col min="16" max="16" width="14.140625" customWidth="1"/>
    <col min="17" max="17" width="2.28515625" customWidth="1"/>
    <col min="22" max="22" width="2.28515625" customWidth="1"/>
    <col min="23" max="23" width="0.5703125" customWidth="1"/>
    <col min="24" max="24" width="9.28515625" hidden="1" customWidth="1"/>
    <col min="25" max="25" width="12.5703125" hidden="1" customWidth="1"/>
    <col min="26" max="26" width="9.140625" hidden="1" customWidth="1"/>
    <col min="27" max="27" width="10.5703125" hidden="1" customWidth="1"/>
    <col min="28" max="28" width="10.85546875" hidden="1" customWidth="1"/>
    <col min="29" max="30" width="9.140625" hidden="1" customWidth="1"/>
    <col min="31" max="31" width="20.28515625" style="37" hidden="1" customWidth="1"/>
    <col min="32" max="33" width="9.140625" style="37" hidden="1" customWidth="1"/>
    <col min="34" max="34" width="9.140625" customWidth="1"/>
  </cols>
  <sheetData>
    <row r="1" spans="2:33" ht="42" customHeight="1" x14ac:dyDescent="0.4">
      <c r="H1" s="1"/>
      <c r="I1" s="1"/>
      <c r="J1" s="68" t="s">
        <v>0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1"/>
      <c r="AA1" s="34"/>
      <c r="AE1" s="39"/>
    </row>
    <row r="2" spans="2:33" x14ac:dyDescent="0.2">
      <c r="D2" s="2"/>
      <c r="E2" s="2"/>
      <c r="F2" s="2"/>
      <c r="AA2" s="34"/>
      <c r="AE2" s="39"/>
    </row>
    <row r="3" spans="2:33" x14ac:dyDescent="0.2">
      <c r="AA3" s="34"/>
      <c r="AE3" s="39"/>
    </row>
    <row r="4" spans="2:33" ht="1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30" t="s">
        <v>23</v>
      </c>
      <c r="M4" s="4"/>
      <c r="N4" s="4"/>
      <c r="O4" s="4"/>
      <c r="P4" s="4"/>
      <c r="Q4" s="4"/>
      <c r="R4" s="72" t="s">
        <v>38</v>
      </c>
      <c r="S4" s="72"/>
      <c r="T4" s="72"/>
      <c r="U4" s="72"/>
      <c r="V4" s="5"/>
      <c r="AA4" s="34"/>
      <c r="AE4" s="39"/>
    </row>
    <row r="5" spans="2:33" ht="15" x14ac:dyDescent="0.25">
      <c r="B5" s="27" t="s">
        <v>1</v>
      </c>
      <c r="C5" s="57"/>
      <c r="D5" s="57"/>
      <c r="E5" s="57"/>
      <c r="F5" s="57"/>
      <c r="G5" s="57"/>
      <c r="I5" s="27" t="s">
        <v>25</v>
      </c>
      <c r="J5" s="32"/>
      <c r="K5" s="2"/>
      <c r="L5" s="29" t="s">
        <v>24</v>
      </c>
      <c r="M5" s="22"/>
      <c r="N5" s="73" t="s">
        <v>2</v>
      </c>
      <c r="O5" s="73"/>
      <c r="P5" s="31"/>
      <c r="Q5" s="10"/>
      <c r="R5" s="42">
        <v>2024</v>
      </c>
      <c r="S5" s="59" t="s">
        <v>32</v>
      </c>
      <c r="T5" s="59"/>
      <c r="U5" s="41" t="s">
        <v>39</v>
      </c>
      <c r="V5" s="7"/>
      <c r="Y5" s="36" t="str">
        <f>CONCATENATE(S5," ",LEFT(U5,LEN(U5)-2),","," ",R5)</f>
        <v>July 1, 2024</v>
      </c>
      <c r="AA5" s="33" t="str">
        <f>TEXT(Y5, "mm/dd/yy")</f>
        <v>07/01/24</v>
      </c>
      <c r="AE5" s="39"/>
    </row>
    <row r="6" spans="2:33" x14ac:dyDescent="0.2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"/>
      <c r="AA6" s="34"/>
      <c r="AE6" s="39"/>
    </row>
    <row r="7" spans="2:33" ht="3.75" customHeight="1" x14ac:dyDescent="0.2">
      <c r="AA7" s="34"/>
      <c r="AE7" s="39"/>
    </row>
    <row r="8" spans="2:33" ht="7.5" customHeight="1" x14ac:dyDescent="0.2">
      <c r="B8" s="69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1"/>
      <c r="AA8" s="34"/>
      <c r="AE8" s="39"/>
    </row>
    <row r="9" spans="2:33" ht="16.5" customHeight="1" x14ac:dyDescent="0.2">
      <c r="B9" s="14"/>
      <c r="C9" s="13"/>
      <c r="D9" s="13"/>
      <c r="E9" s="13"/>
      <c r="F9" s="13"/>
      <c r="G9" s="13"/>
      <c r="H9" s="13"/>
      <c r="I9" s="13"/>
      <c r="J9" s="13"/>
      <c r="K9" s="13"/>
      <c r="L9" s="60" t="s">
        <v>57</v>
      </c>
      <c r="M9" s="60"/>
      <c r="N9" s="60"/>
      <c r="O9" s="60"/>
      <c r="P9" s="60"/>
      <c r="Q9" s="13"/>
      <c r="R9" s="13"/>
      <c r="S9" s="13"/>
      <c r="T9" s="13"/>
      <c r="U9" s="13"/>
      <c r="V9" s="18"/>
      <c r="AA9" s="34"/>
      <c r="AE9" s="39"/>
    </row>
    <row r="10" spans="2:33" x14ac:dyDescent="0.2">
      <c r="B10" s="6"/>
      <c r="D10" s="52"/>
      <c r="E10" s="52"/>
      <c r="F10" s="20" t="s">
        <v>54</v>
      </c>
      <c r="G10" s="52"/>
      <c r="H10" s="20" t="s">
        <v>56</v>
      </c>
      <c r="I10" s="52"/>
      <c r="J10" s="20" t="s">
        <v>58</v>
      </c>
      <c r="K10" s="13"/>
      <c r="L10" s="20" t="s">
        <v>54</v>
      </c>
      <c r="M10" s="52"/>
      <c r="N10" s="20" t="s">
        <v>56</v>
      </c>
      <c r="O10" s="52"/>
      <c r="P10" s="20" t="s">
        <v>58</v>
      </c>
      <c r="Q10" s="13"/>
      <c r="V10" s="18"/>
      <c r="AA10" s="34"/>
      <c r="AE10" s="39"/>
    </row>
    <row r="11" spans="2:33" x14ac:dyDescent="0.2">
      <c r="B11" s="46" t="s">
        <v>17</v>
      </c>
      <c r="C11" s="2"/>
      <c r="D11" s="45" t="s">
        <v>18</v>
      </c>
      <c r="E11" s="44"/>
      <c r="F11" s="45" t="s">
        <v>55</v>
      </c>
      <c r="G11" s="1"/>
      <c r="H11" s="45" t="s">
        <v>55</v>
      </c>
      <c r="I11" s="45"/>
      <c r="J11" s="45" t="s">
        <v>59</v>
      </c>
      <c r="K11" s="2"/>
      <c r="L11" s="45" t="s">
        <v>55</v>
      </c>
      <c r="M11" s="1"/>
      <c r="N11" s="45" t="s">
        <v>55</v>
      </c>
      <c r="O11" s="45"/>
      <c r="P11" s="45" t="s">
        <v>59</v>
      </c>
      <c r="Q11" s="2"/>
      <c r="R11" s="64" t="s">
        <v>16</v>
      </c>
      <c r="S11" s="64"/>
      <c r="T11" s="64"/>
      <c r="U11" s="64"/>
      <c r="V11" s="7"/>
      <c r="AE11" s="39"/>
    </row>
    <row r="12" spans="2:33" x14ac:dyDescent="0.2">
      <c r="B12" s="19"/>
      <c r="C12" s="2"/>
      <c r="D12" s="20"/>
      <c r="E12" s="13"/>
      <c r="F12" s="20"/>
      <c r="G12" s="2"/>
      <c r="H12" s="20"/>
      <c r="I12" s="20"/>
      <c r="J12" s="21"/>
      <c r="K12" s="2"/>
      <c r="L12" s="20"/>
      <c r="M12" s="20"/>
      <c r="N12" s="20"/>
      <c r="O12" s="20"/>
      <c r="P12" s="21"/>
      <c r="Q12" s="2"/>
      <c r="R12" s="2"/>
      <c r="S12" s="2"/>
      <c r="T12" s="2"/>
      <c r="U12" s="2"/>
      <c r="V12" s="7"/>
      <c r="AE12" s="39"/>
    </row>
    <row r="13" spans="2:33" ht="15.95" customHeight="1" x14ac:dyDescent="0.2">
      <c r="B13" s="43" t="str">
        <f>IF(D13="","",TEXT(D13,"dddd"))</f>
        <v>Monday</v>
      </c>
      <c r="C13" s="49" t="str">
        <f t="shared" ref="C13:C28" si="0">IF(B13="Saturday","1",IF(B13="Sunday","1",""))</f>
        <v/>
      </c>
      <c r="D13" s="40" t="str">
        <f>IF($U$5="1st",Y13,IF(AA13="",Y13,""))</f>
        <v>07/01/24</v>
      </c>
      <c r="E13" s="2"/>
      <c r="F13" s="28"/>
      <c r="G13" s="2"/>
      <c r="H13" s="28"/>
      <c r="I13" s="2"/>
      <c r="J13" s="51" t="str">
        <f>IF(F13="","",IF(MOD(H13-F13,1)*24&gt;6,MOD(H13-F13,1)*24-0.5,MOD(H13-F13,1)*24))</f>
        <v/>
      </c>
      <c r="K13" s="2"/>
      <c r="L13" s="28"/>
      <c r="M13" s="2"/>
      <c r="N13" s="28"/>
      <c r="O13" s="2"/>
      <c r="P13" s="50"/>
      <c r="Q13" s="2"/>
      <c r="R13" s="58"/>
      <c r="S13" s="58"/>
      <c r="T13" s="58"/>
      <c r="U13" s="58"/>
      <c r="V13" s="7"/>
      <c r="X13" s="39" t="str">
        <f>AA5</f>
        <v>07/01/24</v>
      </c>
      <c r="Y13" s="39" t="str">
        <f>TEXT(X13,"mm/dd/yy")</f>
        <v>07/01/24</v>
      </c>
      <c r="Z13" s="38" t="str">
        <f>LEFT(Y13,2)</f>
        <v>07</v>
      </c>
      <c r="AB13" s="48"/>
      <c r="AC13" s="39">
        <v>45477</v>
      </c>
      <c r="AD13" t="s">
        <v>42</v>
      </c>
      <c r="AE13" s="37">
        <v>2</v>
      </c>
      <c r="AF13" s="53" t="e">
        <f t="shared" ref="AF13:AF28" si="1">IF(AA13="X","",VLOOKUP(Y13+0,Holidays,3,FALSE))</f>
        <v>#N/A</v>
      </c>
      <c r="AG13" s="37" t="e">
        <f>TEXT(AF13,0)</f>
        <v>#N/A</v>
      </c>
    </row>
    <row r="14" spans="2:33" ht="15.95" customHeight="1" x14ac:dyDescent="0.2">
      <c r="B14" s="43" t="str">
        <f t="shared" ref="B14:B28" si="2">IF(D14="","",TEXT(D14,"dddd"))</f>
        <v>Tuesday</v>
      </c>
      <c r="C14" s="49" t="str">
        <f t="shared" si="0"/>
        <v/>
      </c>
      <c r="D14" s="40" t="str">
        <f t="shared" ref="D14:D26" si="3">IF($U$5="1st",Y14,IF(AA14="",Y14,""))</f>
        <v>07/02/24</v>
      </c>
      <c r="E14" s="2"/>
      <c r="F14" s="28"/>
      <c r="G14" s="2"/>
      <c r="H14" s="28"/>
      <c r="I14" s="2"/>
      <c r="J14" s="51" t="str">
        <f t="shared" ref="J14:J28" si="4">IF(F14="","",IF(MOD(H14-F14,1)*24&gt;6,MOD(H14-F14,1)*24-0.5,MOD(H14-F14,1)*24))</f>
        <v/>
      </c>
      <c r="K14" s="2"/>
      <c r="L14" s="28"/>
      <c r="M14" s="2"/>
      <c r="N14" s="28"/>
      <c r="O14" s="2"/>
      <c r="P14" s="50"/>
      <c r="Q14" s="2"/>
      <c r="R14" s="58"/>
      <c r="S14" s="58"/>
      <c r="T14" s="58"/>
      <c r="U14" s="58"/>
      <c r="V14" s="7"/>
      <c r="X14" s="39">
        <f>X13+1</f>
        <v>45475</v>
      </c>
      <c r="Y14" s="39" t="str">
        <f t="shared" ref="Y14:Y28" si="5">TEXT(X14,"mm/dd/yy")</f>
        <v>07/02/24</v>
      </c>
      <c r="Z14" s="38" t="str">
        <f t="shared" ref="Z14:Z28" si="6">LEFT(Y14,2)</f>
        <v>07</v>
      </c>
      <c r="AA14" s="37" t="str">
        <f t="shared" ref="AA14:AA19" si="7">IF(Z14-Z13&lt;&gt;0,"X",IF(AA13="X","X",""))</f>
        <v/>
      </c>
      <c r="AB14" s="48"/>
      <c r="AC14" s="39">
        <v>45537</v>
      </c>
      <c r="AD14" t="s">
        <v>43</v>
      </c>
      <c r="AE14" s="37">
        <v>2</v>
      </c>
      <c r="AF14" s="53" t="e">
        <f t="shared" si="1"/>
        <v>#N/A</v>
      </c>
      <c r="AG14" s="37" t="e">
        <f t="shared" ref="AG14:AG28" si="8">TEXT(AF14,0)</f>
        <v>#N/A</v>
      </c>
    </row>
    <row r="15" spans="2:33" ht="15.95" customHeight="1" x14ac:dyDescent="0.2">
      <c r="B15" s="43" t="str">
        <f t="shared" si="2"/>
        <v>Wednesday</v>
      </c>
      <c r="C15" s="49" t="str">
        <f t="shared" si="0"/>
        <v/>
      </c>
      <c r="D15" s="40" t="str">
        <f>IF($U$5="1st",Y15,IF(AA15="",Y15,""))</f>
        <v>07/03/24</v>
      </c>
      <c r="E15" s="2"/>
      <c r="F15" s="28"/>
      <c r="G15" s="2"/>
      <c r="H15" s="28"/>
      <c r="I15" s="2"/>
      <c r="J15" s="51" t="str">
        <f t="shared" si="4"/>
        <v/>
      </c>
      <c r="K15" s="2"/>
      <c r="L15" s="28"/>
      <c r="M15" s="2"/>
      <c r="N15" s="28"/>
      <c r="O15" s="2"/>
      <c r="P15" s="50"/>
      <c r="Q15" s="2"/>
      <c r="R15" s="58"/>
      <c r="S15" s="58"/>
      <c r="T15" s="58"/>
      <c r="U15" s="58"/>
      <c r="V15" s="7"/>
      <c r="X15" s="39">
        <f t="shared" ref="X15:X28" si="9">X14+1</f>
        <v>45476</v>
      </c>
      <c r="Y15" s="39" t="str">
        <f t="shared" si="5"/>
        <v>07/03/24</v>
      </c>
      <c r="Z15" s="38" t="str">
        <f t="shared" si="6"/>
        <v>07</v>
      </c>
      <c r="AA15" s="37" t="str">
        <f t="shared" si="7"/>
        <v/>
      </c>
      <c r="AB15" s="48"/>
      <c r="AC15" s="39">
        <v>45579</v>
      </c>
      <c r="AD15" t="s">
        <v>44</v>
      </c>
      <c r="AE15" s="37">
        <v>2</v>
      </c>
      <c r="AF15" s="53" t="e">
        <f t="shared" si="1"/>
        <v>#N/A</v>
      </c>
      <c r="AG15" s="37" t="e">
        <f t="shared" si="8"/>
        <v>#N/A</v>
      </c>
    </row>
    <row r="16" spans="2:33" ht="15.95" customHeight="1" x14ac:dyDescent="0.2">
      <c r="B16" s="43" t="str">
        <f t="shared" si="2"/>
        <v>Thursday</v>
      </c>
      <c r="C16" s="49" t="str">
        <f t="shared" si="0"/>
        <v/>
      </c>
      <c r="D16" s="40" t="str">
        <f t="shared" si="3"/>
        <v>07/04/24</v>
      </c>
      <c r="E16" s="2"/>
      <c r="F16" s="28"/>
      <c r="G16" s="2"/>
      <c r="H16" s="28"/>
      <c r="I16" s="2"/>
      <c r="J16" s="51" t="str">
        <f t="shared" si="4"/>
        <v/>
      </c>
      <c r="K16" s="2"/>
      <c r="L16" s="28"/>
      <c r="M16" s="2"/>
      <c r="N16" s="28"/>
      <c r="O16" s="2"/>
      <c r="P16" s="50"/>
      <c r="Q16" s="2"/>
      <c r="R16" s="58"/>
      <c r="S16" s="58"/>
      <c r="T16" s="58"/>
      <c r="U16" s="58"/>
      <c r="V16" s="7"/>
      <c r="X16" s="39">
        <f t="shared" si="9"/>
        <v>45477</v>
      </c>
      <c r="Y16" s="39" t="str">
        <f t="shared" si="5"/>
        <v>07/04/24</v>
      </c>
      <c r="Z16" s="38" t="str">
        <f t="shared" si="6"/>
        <v>07</v>
      </c>
      <c r="AA16" s="37" t="str">
        <f t="shared" si="7"/>
        <v/>
      </c>
      <c r="AB16" s="48"/>
      <c r="AC16" s="39">
        <v>45607</v>
      </c>
      <c r="AD16" t="s">
        <v>45</v>
      </c>
      <c r="AE16" s="37">
        <v>2</v>
      </c>
      <c r="AF16" s="53">
        <f t="shared" si="1"/>
        <v>2</v>
      </c>
      <c r="AG16" s="37" t="str">
        <f t="shared" si="8"/>
        <v>2</v>
      </c>
    </row>
    <row r="17" spans="2:33" ht="15.95" customHeight="1" x14ac:dyDescent="0.2">
      <c r="B17" s="43" t="str">
        <f t="shared" si="2"/>
        <v>Friday</v>
      </c>
      <c r="C17" s="49" t="str">
        <f t="shared" si="0"/>
        <v/>
      </c>
      <c r="D17" s="40" t="str">
        <f t="shared" si="3"/>
        <v>07/05/24</v>
      </c>
      <c r="E17" s="2"/>
      <c r="F17" s="28"/>
      <c r="G17" s="2"/>
      <c r="H17" s="28"/>
      <c r="I17" s="2"/>
      <c r="J17" s="51" t="str">
        <f t="shared" si="4"/>
        <v/>
      </c>
      <c r="K17" s="2"/>
      <c r="L17" s="28"/>
      <c r="M17" s="2"/>
      <c r="N17" s="28"/>
      <c r="O17" s="2"/>
      <c r="P17" s="50"/>
      <c r="Q17" s="2"/>
      <c r="R17" s="58"/>
      <c r="S17" s="58"/>
      <c r="T17" s="58"/>
      <c r="U17" s="58"/>
      <c r="V17" s="7"/>
      <c r="X17" s="39">
        <f t="shared" si="9"/>
        <v>45478</v>
      </c>
      <c r="Y17" s="39" t="str">
        <f t="shared" si="5"/>
        <v>07/05/24</v>
      </c>
      <c r="Z17" s="38" t="str">
        <f t="shared" si="6"/>
        <v>07</v>
      </c>
      <c r="AA17" s="37" t="str">
        <f t="shared" si="7"/>
        <v/>
      </c>
      <c r="AB17" s="48"/>
      <c r="AC17" s="39">
        <v>45624</v>
      </c>
      <c r="AD17" t="s">
        <v>46</v>
      </c>
      <c r="AE17" s="37">
        <v>2</v>
      </c>
      <c r="AF17" s="53" t="e">
        <f t="shared" si="1"/>
        <v>#N/A</v>
      </c>
      <c r="AG17" s="37" t="e">
        <f t="shared" si="8"/>
        <v>#N/A</v>
      </c>
    </row>
    <row r="18" spans="2:33" ht="15.95" customHeight="1" x14ac:dyDescent="0.2">
      <c r="B18" s="43" t="str">
        <f t="shared" si="2"/>
        <v>Saturday</v>
      </c>
      <c r="C18" s="49" t="str">
        <f t="shared" si="0"/>
        <v>1</v>
      </c>
      <c r="D18" s="40" t="str">
        <f t="shared" si="3"/>
        <v>07/06/24</v>
      </c>
      <c r="E18" s="2"/>
      <c r="F18" s="28"/>
      <c r="G18" s="2"/>
      <c r="H18" s="28"/>
      <c r="I18" s="2"/>
      <c r="J18" s="51" t="str">
        <f t="shared" si="4"/>
        <v/>
      </c>
      <c r="K18" s="2"/>
      <c r="L18" s="28"/>
      <c r="M18" s="2"/>
      <c r="N18" s="28"/>
      <c r="O18" s="2"/>
      <c r="P18" s="50"/>
      <c r="Q18" s="2"/>
      <c r="R18" s="58"/>
      <c r="S18" s="58"/>
      <c r="T18" s="58"/>
      <c r="U18" s="58"/>
      <c r="V18" s="7"/>
      <c r="X18" s="39">
        <f t="shared" si="9"/>
        <v>45479</v>
      </c>
      <c r="Y18" s="39" t="str">
        <f t="shared" si="5"/>
        <v>07/06/24</v>
      </c>
      <c r="Z18" s="38" t="str">
        <f t="shared" si="6"/>
        <v>07</v>
      </c>
      <c r="AA18" s="37" t="str">
        <f t="shared" si="7"/>
        <v/>
      </c>
      <c r="AB18" s="48"/>
      <c r="AC18" s="39">
        <v>45625</v>
      </c>
      <c r="AD18" t="s">
        <v>46</v>
      </c>
      <c r="AE18" s="37">
        <v>2</v>
      </c>
      <c r="AF18" s="53" t="e">
        <f t="shared" si="1"/>
        <v>#N/A</v>
      </c>
      <c r="AG18" s="37" t="e">
        <f t="shared" si="8"/>
        <v>#N/A</v>
      </c>
    </row>
    <row r="19" spans="2:33" ht="15.95" customHeight="1" x14ac:dyDescent="0.2">
      <c r="B19" s="43" t="str">
        <f t="shared" si="2"/>
        <v>Sunday</v>
      </c>
      <c r="C19" s="49" t="str">
        <f t="shared" si="0"/>
        <v>1</v>
      </c>
      <c r="D19" s="40" t="str">
        <f t="shared" si="3"/>
        <v>07/07/24</v>
      </c>
      <c r="E19" s="2"/>
      <c r="F19" s="28"/>
      <c r="G19" s="2"/>
      <c r="H19" s="28"/>
      <c r="I19" s="2"/>
      <c r="J19" s="51" t="str">
        <f t="shared" si="4"/>
        <v/>
      </c>
      <c r="K19" s="2"/>
      <c r="L19" s="28"/>
      <c r="M19" s="2"/>
      <c r="N19" s="28"/>
      <c r="O19" s="2"/>
      <c r="P19" s="50"/>
      <c r="Q19" s="2"/>
      <c r="R19" s="58"/>
      <c r="S19" s="58"/>
      <c r="T19" s="58"/>
      <c r="U19" s="58"/>
      <c r="V19" s="7"/>
      <c r="X19" s="39">
        <f t="shared" si="9"/>
        <v>45480</v>
      </c>
      <c r="Y19" s="39" t="str">
        <f t="shared" si="5"/>
        <v>07/07/24</v>
      </c>
      <c r="Z19" s="38" t="str">
        <f t="shared" si="6"/>
        <v>07</v>
      </c>
      <c r="AA19" s="37" t="str">
        <f t="shared" si="7"/>
        <v/>
      </c>
      <c r="AB19" s="48"/>
      <c r="AC19" s="39">
        <v>45651</v>
      </c>
      <c r="AD19" t="s">
        <v>47</v>
      </c>
      <c r="AE19" s="37">
        <v>2</v>
      </c>
      <c r="AF19" s="53" t="e">
        <f t="shared" si="1"/>
        <v>#N/A</v>
      </c>
      <c r="AG19" s="37" t="e">
        <f t="shared" si="8"/>
        <v>#N/A</v>
      </c>
    </row>
    <row r="20" spans="2:33" ht="15.95" customHeight="1" x14ac:dyDescent="0.2">
      <c r="B20" s="43" t="str">
        <f t="shared" si="2"/>
        <v>Monday</v>
      </c>
      <c r="C20" s="49" t="str">
        <f t="shared" si="0"/>
        <v/>
      </c>
      <c r="D20" s="40" t="str">
        <f t="shared" si="3"/>
        <v>07/08/24</v>
      </c>
      <c r="E20" s="2"/>
      <c r="F20" s="28"/>
      <c r="G20" s="2"/>
      <c r="H20" s="28"/>
      <c r="I20" s="2"/>
      <c r="J20" s="51" t="str">
        <f t="shared" si="4"/>
        <v/>
      </c>
      <c r="K20" s="2"/>
      <c r="L20" s="28"/>
      <c r="M20" s="2"/>
      <c r="N20" s="28"/>
      <c r="O20" s="2"/>
      <c r="P20" s="50"/>
      <c r="Q20" s="2"/>
      <c r="R20" s="58"/>
      <c r="S20" s="58"/>
      <c r="T20" s="58"/>
      <c r="U20" s="58"/>
      <c r="V20" s="7"/>
      <c r="X20" s="39">
        <f t="shared" si="9"/>
        <v>45481</v>
      </c>
      <c r="Y20" s="39" t="str">
        <f t="shared" si="5"/>
        <v>07/08/24</v>
      </c>
      <c r="Z20" s="38" t="str">
        <f t="shared" si="6"/>
        <v>07</v>
      </c>
      <c r="AA20" s="37" t="str">
        <f t="shared" ref="AA20:AA25" si="10">IF(Z20-Z19&lt;&gt;0,"X",IF(AA19="X","X",""))</f>
        <v/>
      </c>
      <c r="AB20" s="48"/>
      <c r="AC20" s="39">
        <v>45658</v>
      </c>
      <c r="AD20" t="s">
        <v>48</v>
      </c>
      <c r="AE20" s="37">
        <v>2</v>
      </c>
      <c r="AF20" s="53" t="e">
        <f t="shared" si="1"/>
        <v>#N/A</v>
      </c>
      <c r="AG20" s="37" t="e">
        <f t="shared" si="8"/>
        <v>#N/A</v>
      </c>
    </row>
    <row r="21" spans="2:33" ht="15.95" customHeight="1" x14ac:dyDescent="0.2">
      <c r="B21" s="43" t="str">
        <f t="shared" si="2"/>
        <v>Tuesday</v>
      </c>
      <c r="C21" s="49" t="str">
        <f t="shared" si="0"/>
        <v/>
      </c>
      <c r="D21" s="40" t="str">
        <f t="shared" si="3"/>
        <v>07/09/24</v>
      </c>
      <c r="E21" s="2"/>
      <c r="F21" s="28"/>
      <c r="G21" s="2"/>
      <c r="H21" s="28"/>
      <c r="I21" s="2"/>
      <c r="J21" s="51" t="str">
        <f t="shared" si="4"/>
        <v/>
      </c>
      <c r="K21" s="2"/>
      <c r="L21" s="28"/>
      <c r="M21" s="2"/>
      <c r="N21" s="28"/>
      <c r="O21" s="2"/>
      <c r="P21" s="50"/>
      <c r="Q21" s="2"/>
      <c r="R21" s="58"/>
      <c r="S21" s="58"/>
      <c r="T21" s="58"/>
      <c r="U21" s="58"/>
      <c r="V21" s="7"/>
      <c r="X21" s="39">
        <f t="shared" si="9"/>
        <v>45482</v>
      </c>
      <c r="Y21" s="39" t="str">
        <f t="shared" si="5"/>
        <v>07/09/24</v>
      </c>
      <c r="Z21" s="38" t="str">
        <f t="shared" si="6"/>
        <v>07</v>
      </c>
      <c r="AA21" s="37" t="str">
        <f t="shared" si="10"/>
        <v/>
      </c>
      <c r="AB21" s="48"/>
      <c r="AC21" s="39" t="s">
        <v>62</v>
      </c>
      <c r="AD21" t="s">
        <v>49</v>
      </c>
      <c r="AE21" s="37">
        <v>2</v>
      </c>
      <c r="AF21" s="53" t="e">
        <f t="shared" si="1"/>
        <v>#N/A</v>
      </c>
      <c r="AG21" s="37" t="e">
        <f t="shared" si="8"/>
        <v>#N/A</v>
      </c>
    </row>
    <row r="22" spans="2:33" ht="15.95" customHeight="1" x14ac:dyDescent="0.2">
      <c r="B22" s="43" t="str">
        <f t="shared" si="2"/>
        <v>Wednesday</v>
      </c>
      <c r="C22" s="49" t="str">
        <f t="shared" si="0"/>
        <v/>
      </c>
      <c r="D22" s="40" t="str">
        <f t="shared" si="3"/>
        <v>07/10/24</v>
      </c>
      <c r="E22" s="2"/>
      <c r="F22" s="28"/>
      <c r="G22" s="2"/>
      <c r="H22" s="28"/>
      <c r="I22" s="2"/>
      <c r="J22" s="51" t="str">
        <f t="shared" si="4"/>
        <v/>
      </c>
      <c r="K22" s="2"/>
      <c r="L22" s="28"/>
      <c r="M22" s="2"/>
      <c r="N22" s="28"/>
      <c r="O22" s="2"/>
      <c r="P22" s="50"/>
      <c r="Q22" s="2"/>
      <c r="R22" s="58"/>
      <c r="S22" s="58"/>
      <c r="T22" s="58"/>
      <c r="U22" s="58"/>
      <c r="V22" s="7"/>
      <c r="X22" s="39">
        <f t="shared" si="9"/>
        <v>45483</v>
      </c>
      <c r="Y22" s="39" t="str">
        <f t="shared" si="5"/>
        <v>07/10/24</v>
      </c>
      <c r="Z22" s="38" t="str">
        <f t="shared" si="6"/>
        <v>07</v>
      </c>
      <c r="AA22" s="37" t="str">
        <f t="shared" si="10"/>
        <v/>
      </c>
      <c r="AB22" s="48"/>
      <c r="AC22" s="39">
        <v>45705</v>
      </c>
      <c r="AD22" t="s">
        <v>50</v>
      </c>
      <c r="AE22" s="37">
        <v>2</v>
      </c>
      <c r="AF22" s="53" t="e">
        <f t="shared" si="1"/>
        <v>#N/A</v>
      </c>
      <c r="AG22" s="37" t="e">
        <f t="shared" si="8"/>
        <v>#N/A</v>
      </c>
    </row>
    <row r="23" spans="2:33" ht="15.95" customHeight="1" x14ac:dyDescent="0.2">
      <c r="B23" s="43" t="str">
        <f t="shared" si="2"/>
        <v>Thursday</v>
      </c>
      <c r="C23" s="49" t="str">
        <f t="shared" si="0"/>
        <v/>
      </c>
      <c r="D23" s="40" t="str">
        <f t="shared" si="3"/>
        <v>07/11/24</v>
      </c>
      <c r="E23" s="2"/>
      <c r="F23" s="28"/>
      <c r="G23" s="2"/>
      <c r="H23" s="28"/>
      <c r="I23" s="2"/>
      <c r="J23" s="51" t="str">
        <f t="shared" si="4"/>
        <v/>
      </c>
      <c r="K23" s="2"/>
      <c r="L23" s="28"/>
      <c r="M23" s="2"/>
      <c r="N23" s="28"/>
      <c r="O23" s="2"/>
      <c r="P23" s="50"/>
      <c r="Q23" s="2"/>
      <c r="R23" s="58"/>
      <c r="S23" s="58"/>
      <c r="T23" s="58"/>
      <c r="U23" s="58"/>
      <c r="V23" s="7"/>
      <c r="X23" s="39">
        <f t="shared" si="9"/>
        <v>45484</v>
      </c>
      <c r="Y23" s="39" t="str">
        <f t="shared" si="5"/>
        <v>07/11/24</v>
      </c>
      <c r="Z23" s="38" t="str">
        <f t="shared" si="6"/>
        <v>07</v>
      </c>
      <c r="AA23" s="37" t="str">
        <f t="shared" si="10"/>
        <v/>
      </c>
      <c r="AB23" s="48"/>
      <c r="AC23" s="39">
        <v>45765</v>
      </c>
      <c r="AD23" t="s">
        <v>51</v>
      </c>
      <c r="AE23" s="37">
        <v>2</v>
      </c>
      <c r="AF23" s="53" t="e">
        <f t="shared" si="1"/>
        <v>#N/A</v>
      </c>
      <c r="AG23" s="37" t="e">
        <f t="shared" si="8"/>
        <v>#N/A</v>
      </c>
    </row>
    <row r="24" spans="2:33" ht="15.95" customHeight="1" x14ac:dyDescent="0.2">
      <c r="B24" s="43" t="str">
        <f t="shared" si="2"/>
        <v>Friday</v>
      </c>
      <c r="C24" s="49" t="str">
        <f t="shared" si="0"/>
        <v/>
      </c>
      <c r="D24" s="40" t="str">
        <f t="shared" si="3"/>
        <v>07/12/24</v>
      </c>
      <c r="E24" s="2"/>
      <c r="F24" s="28"/>
      <c r="G24" s="2"/>
      <c r="H24" s="28"/>
      <c r="I24" s="2"/>
      <c r="J24" s="51" t="str">
        <f t="shared" si="4"/>
        <v/>
      </c>
      <c r="K24" s="2"/>
      <c r="L24" s="28"/>
      <c r="M24" s="2"/>
      <c r="N24" s="28"/>
      <c r="O24" s="2"/>
      <c r="P24" s="50"/>
      <c r="Q24" s="2"/>
      <c r="R24" s="58"/>
      <c r="S24" s="58"/>
      <c r="T24" s="58"/>
      <c r="U24" s="58"/>
      <c r="V24" s="7"/>
      <c r="X24" s="39">
        <f t="shared" si="9"/>
        <v>45485</v>
      </c>
      <c r="Y24" s="39" t="str">
        <f t="shared" si="5"/>
        <v>07/12/24</v>
      </c>
      <c r="Z24" s="38" t="str">
        <f t="shared" si="6"/>
        <v>07</v>
      </c>
      <c r="AA24" s="37" t="str">
        <f t="shared" si="10"/>
        <v/>
      </c>
      <c r="AB24" s="48"/>
      <c r="AC24" s="39">
        <v>45803</v>
      </c>
      <c r="AD24" t="s">
        <v>52</v>
      </c>
      <c r="AE24" s="37">
        <v>2</v>
      </c>
      <c r="AF24" s="53" t="e">
        <f t="shared" si="1"/>
        <v>#N/A</v>
      </c>
      <c r="AG24" s="37" t="e">
        <f t="shared" si="8"/>
        <v>#N/A</v>
      </c>
    </row>
    <row r="25" spans="2:33" ht="15.95" customHeight="1" x14ac:dyDescent="0.2">
      <c r="B25" s="43" t="str">
        <f t="shared" si="2"/>
        <v>Saturday</v>
      </c>
      <c r="C25" s="49" t="str">
        <f t="shared" si="0"/>
        <v>1</v>
      </c>
      <c r="D25" s="40" t="str">
        <f t="shared" si="3"/>
        <v>07/13/24</v>
      </c>
      <c r="E25" s="2"/>
      <c r="F25" s="28"/>
      <c r="G25" s="2"/>
      <c r="H25" s="28"/>
      <c r="I25" s="2"/>
      <c r="J25" s="51" t="str">
        <f t="shared" si="4"/>
        <v/>
      </c>
      <c r="K25" s="2"/>
      <c r="L25" s="28"/>
      <c r="M25" s="2"/>
      <c r="N25" s="28"/>
      <c r="O25" s="2"/>
      <c r="P25" s="50"/>
      <c r="Q25" s="2"/>
      <c r="R25" s="58"/>
      <c r="S25" s="58"/>
      <c r="T25" s="58"/>
      <c r="U25" s="58"/>
      <c r="V25" s="7"/>
      <c r="X25" s="39">
        <f t="shared" si="9"/>
        <v>45486</v>
      </c>
      <c r="Y25" s="39" t="str">
        <f t="shared" si="5"/>
        <v>07/13/24</v>
      </c>
      <c r="Z25" s="38" t="str">
        <f t="shared" si="6"/>
        <v>07</v>
      </c>
      <c r="AA25" s="37" t="str">
        <f t="shared" si="10"/>
        <v/>
      </c>
      <c r="AB25" s="48"/>
      <c r="AC25" s="39">
        <v>45827</v>
      </c>
      <c r="AD25" t="s">
        <v>60</v>
      </c>
      <c r="AE25" s="37">
        <v>2</v>
      </c>
      <c r="AF25" s="53" t="e">
        <f t="shared" si="1"/>
        <v>#N/A</v>
      </c>
      <c r="AG25" s="37" t="e">
        <f t="shared" si="8"/>
        <v>#N/A</v>
      </c>
    </row>
    <row r="26" spans="2:33" ht="15.95" customHeight="1" x14ac:dyDescent="0.2">
      <c r="B26" s="43" t="str">
        <f t="shared" si="2"/>
        <v>Sunday</v>
      </c>
      <c r="C26" s="49" t="str">
        <f t="shared" si="0"/>
        <v>1</v>
      </c>
      <c r="D26" s="40" t="str">
        <f t="shared" si="3"/>
        <v>07/14/24</v>
      </c>
      <c r="E26" s="2"/>
      <c r="F26" s="28"/>
      <c r="G26" s="2"/>
      <c r="H26" s="28"/>
      <c r="I26" s="2"/>
      <c r="J26" s="51" t="str">
        <f t="shared" si="4"/>
        <v/>
      </c>
      <c r="K26" s="2"/>
      <c r="L26" s="28"/>
      <c r="M26" s="2"/>
      <c r="N26" s="28"/>
      <c r="O26" s="2"/>
      <c r="P26" s="50"/>
      <c r="Q26" s="2"/>
      <c r="R26" s="58"/>
      <c r="S26" s="58"/>
      <c r="T26" s="58"/>
      <c r="U26" s="58"/>
      <c r="V26" s="7"/>
      <c r="X26" s="39">
        <f t="shared" si="9"/>
        <v>45487</v>
      </c>
      <c r="Y26" s="39" t="str">
        <f t="shared" si="5"/>
        <v>07/14/24</v>
      </c>
      <c r="Z26" s="38" t="str">
        <f t="shared" si="6"/>
        <v>07</v>
      </c>
      <c r="AA26" s="37" t="str">
        <f>IF(Z26-Z25&lt;&gt;0,"X",IF(AA25="X","X",""))</f>
        <v/>
      </c>
      <c r="AB26" s="48"/>
      <c r="AF26" s="53" t="e">
        <f t="shared" si="1"/>
        <v>#N/A</v>
      </c>
      <c r="AG26" s="37" t="e">
        <f t="shared" si="8"/>
        <v>#N/A</v>
      </c>
    </row>
    <row r="27" spans="2:33" ht="15.95" customHeight="1" x14ac:dyDescent="0.2">
      <c r="B27" s="43" t="str">
        <f t="shared" si="2"/>
        <v>Monday</v>
      </c>
      <c r="C27" s="49" t="str">
        <f t="shared" si="0"/>
        <v/>
      </c>
      <c r="D27" s="40" t="str">
        <f>IF($U$5="1st",Y27,IF(AA27="",Y27,""))</f>
        <v>07/15/24</v>
      </c>
      <c r="E27" s="2"/>
      <c r="F27" s="28"/>
      <c r="G27" s="2"/>
      <c r="H27" s="28"/>
      <c r="I27" s="2"/>
      <c r="J27" s="51" t="str">
        <f t="shared" si="4"/>
        <v/>
      </c>
      <c r="K27" s="2"/>
      <c r="L27" s="28"/>
      <c r="M27" s="2"/>
      <c r="N27" s="28"/>
      <c r="O27" s="2"/>
      <c r="P27" s="50"/>
      <c r="Q27" s="2"/>
      <c r="R27" s="58"/>
      <c r="S27" s="58"/>
      <c r="T27" s="58"/>
      <c r="U27" s="58"/>
      <c r="V27" s="7"/>
      <c r="X27" s="39">
        <f t="shared" si="9"/>
        <v>45488</v>
      </c>
      <c r="Y27" s="39" t="str">
        <f t="shared" si="5"/>
        <v>07/15/24</v>
      </c>
      <c r="Z27" s="38" t="str">
        <f t="shared" si="6"/>
        <v>07</v>
      </c>
      <c r="AA27" s="37" t="str">
        <f>IF(Z27-Z26&lt;&gt;0,"X",IF(AA26="X","X",""))</f>
        <v/>
      </c>
      <c r="AB27" s="48"/>
      <c r="AF27" s="53" t="e">
        <f t="shared" si="1"/>
        <v>#N/A</v>
      </c>
      <c r="AG27" s="37" t="e">
        <f t="shared" si="8"/>
        <v>#N/A</v>
      </c>
    </row>
    <row r="28" spans="2:33" ht="15.95" customHeight="1" x14ac:dyDescent="0.2">
      <c r="B28" s="43" t="str">
        <f t="shared" si="2"/>
        <v/>
      </c>
      <c r="C28" s="49" t="str">
        <f t="shared" si="0"/>
        <v/>
      </c>
      <c r="D28" s="40" t="str">
        <f>IF($U$5="1st","",IF(AA28="X","",Y28))</f>
        <v/>
      </c>
      <c r="E28" s="2"/>
      <c r="F28" s="28"/>
      <c r="G28" s="2"/>
      <c r="H28" s="28"/>
      <c r="I28" s="2"/>
      <c r="J28" s="51" t="str">
        <f t="shared" si="4"/>
        <v/>
      </c>
      <c r="K28" s="2"/>
      <c r="L28" s="28"/>
      <c r="M28" s="2"/>
      <c r="N28" s="28"/>
      <c r="O28" s="2"/>
      <c r="P28" s="50"/>
      <c r="Q28" s="2"/>
      <c r="R28" s="58"/>
      <c r="S28" s="58"/>
      <c r="T28" s="58"/>
      <c r="U28" s="58"/>
      <c r="V28" s="7"/>
      <c r="X28" s="39">
        <f t="shared" si="9"/>
        <v>45489</v>
      </c>
      <c r="Y28" s="39" t="str">
        <f t="shared" si="5"/>
        <v>07/16/24</v>
      </c>
      <c r="Z28" s="38" t="str">
        <f t="shared" si="6"/>
        <v>07</v>
      </c>
      <c r="AA28" s="37" t="str">
        <f>IF(Z28-Z27&lt;&gt;0,"X",IF(AA27="X","X",""))</f>
        <v/>
      </c>
      <c r="AB28" s="48"/>
      <c r="AF28" s="53" t="e">
        <f t="shared" si="1"/>
        <v>#N/A</v>
      </c>
      <c r="AG28" s="37" t="e">
        <f t="shared" si="8"/>
        <v>#N/A</v>
      </c>
    </row>
    <row r="29" spans="2:33" ht="15.75" customHeight="1" thickBot="1" x14ac:dyDescent="0.25">
      <c r="B29" s="19" t="s">
        <v>41</v>
      </c>
      <c r="C29" s="2"/>
      <c r="D29" s="2"/>
      <c r="E29" s="2"/>
      <c r="F29" s="2"/>
      <c r="G29" s="2"/>
      <c r="H29" s="2"/>
      <c r="I29" s="2"/>
      <c r="J29" s="24">
        <f>SUM(J13:J28)</f>
        <v>0</v>
      </c>
      <c r="K29" s="2"/>
      <c r="L29" s="2"/>
      <c r="M29" s="2"/>
      <c r="N29" s="2"/>
      <c r="O29" s="2"/>
      <c r="P29" s="24">
        <f>SUM(P13:P28)</f>
        <v>0</v>
      </c>
      <c r="Q29" s="2"/>
      <c r="R29" s="2"/>
      <c r="S29" s="2"/>
      <c r="T29" s="2"/>
      <c r="U29" s="2"/>
      <c r="V29" s="7"/>
      <c r="AA29" s="25"/>
      <c r="AF29" s="53"/>
    </row>
    <row r="30" spans="2:33" ht="25.5" customHeight="1" thickTop="1" x14ac:dyDescent="0.2">
      <c r="B30" s="61" t="s">
        <v>53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3"/>
      <c r="AA30" s="25"/>
    </row>
    <row r="31" spans="2:33" ht="3" customHeight="1" x14ac:dyDescent="0.2">
      <c r="AA31" s="25"/>
    </row>
    <row r="32" spans="2:33" ht="3" customHeight="1" x14ac:dyDescent="0.2">
      <c r="AA32" s="25"/>
    </row>
    <row r="33" spans="2:27" ht="17.100000000000001" customHeight="1" x14ac:dyDescent="0.2">
      <c r="B33" s="16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AA33" s="25"/>
    </row>
    <row r="34" spans="2:27" ht="17.100000000000001" customHeight="1" x14ac:dyDescent="0.2">
      <c r="B34" s="6" t="s">
        <v>11</v>
      </c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2"/>
      <c r="R34" s="2" t="s">
        <v>19</v>
      </c>
      <c r="S34" s="64"/>
      <c r="T34" s="64"/>
      <c r="U34" s="64"/>
      <c r="V34" s="7"/>
      <c r="AA34" s="25"/>
    </row>
    <row r="35" spans="2:27" ht="21" customHeight="1" x14ac:dyDescent="0.2">
      <c r="B35" s="6" t="s">
        <v>12</v>
      </c>
      <c r="C35" s="2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2"/>
      <c r="R35" s="2"/>
      <c r="S35" s="2"/>
      <c r="T35" s="2"/>
      <c r="U35" s="2"/>
      <c r="V35" s="7"/>
      <c r="AA35" s="25"/>
    </row>
    <row r="36" spans="2:27" ht="17.100000000000001" customHeight="1" x14ac:dyDescent="0.2">
      <c r="B36" s="17" t="s">
        <v>13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AA36" s="25"/>
    </row>
    <row r="37" spans="2:27" ht="17.100000000000001" customHeight="1" x14ac:dyDescent="0.2">
      <c r="B37" s="6" t="s">
        <v>14</v>
      </c>
      <c r="C37" s="2"/>
      <c r="D37" s="2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2"/>
      <c r="R37" s="2" t="s">
        <v>19</v>
      </c>
      <c r="S37" s="64"/>
      <c r="T37" s="64"/>
      <c r="U37" s="64"/>
      <c r="V37" s="7"/>
      <c r="AA37" s="25"/>
    </row>
    <row r="38" spans="2:27" ht="5.25" customHeight="1" x14ac:dyDescent="0.2"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9"/>
      <c r="AA38" s="25"/>
    </row>
    <row r="39" spans="2:27" ht="3.75" customHeight="1" x14ac:dyDescent="0.2">
      <c r="AA39" s="25"/>
    </row>
    <row r="40" spans="2:27" ht="22.5" customHeight="1" x14ac:dyDescent="0.2">
      <c r="B40" s="54" t="s">
        <v>61</v>
      </c>
      <c r="C40" s="4" t="s">
        <v>5</v>
      </c>
      <c r="D40" s="47"/>
      <c r="E40" s="11"/>
      <c r="F40" s="11"/>
      <c r="G40" s="11"/>
      <c r="H40" s="4"/>
      <c r="I40" s="4"/>
      <c r="J40" s="66" t="s">
        <v>3</v>
      </c>
      <c r="K40" s="66"/>
      <c r="L40" s="66"/>
      <c r="M40" s="66"/>
      <c r="N40" s="66"/>
      <c r="O40" s="12"/>
      <c r="P40" s="4"/>
      <c r="Q40" s="4"/>
      <c r="R40" s="4" t="s">
        <v>4</v>
      </c>
      <c r="S40" s="11"/>
      <c r="T40" s="11"/>
      <c r="U40" s="11"/>
      <c r="V40" s="5"/>
      <c r="AA40" s="25"/>
    </row>
    <row r="41" spans="2:27" ht="7.5" customHeight="1" x14ac:dyDescent="0.2">
      <c r="B41" s="5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AA41" s="25"/>
    </row>
    <row r="42" spans="2:27" x14ac:dyDescent="0.2">
      <c r="B42" s="55"/>
      <c r="C42" s="2" t="s">
        <v>6</v>
      </c>
      <c r="D42" s="2"/>
      <c r="E42" s="2"/>
      <c r="F42" s="1"/>
      <c r="G42" s="1"/>
      <c r="H42" s="1"/>
      <c r="I42" s="1"/>
      <c r="J42" s="1"/>
      <c r="K42" s="2"/>
      <c r="L42" s="2" t="s">
        <v>7</v>
      </c>
      <c r="M42" s="2"/>
      <c r="N42" s="2"/>
      <c r="O42" s="1"/>
      <c r="P42" s="1"/>
      <c r="Q42" s="2"/>
      <c r="R42" s="23" t="s">
        <v>21</v>
      </c>
      <c r="T42" s="1"/>
      <c r="U42" s="1"/>
      <c r="V42" s="7"/>
      <c r="AA42" s="25"/>
    </row>
    <row r="43" spans="2:27" ht="7.5" customHeight="1" x14ac:dyDescent="0.2">
      <c r="B43" s="5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AA43" s="25"/>
    </row>
    <row r="44" spans="2:27" x14ac:dyDescent="0.2">
      <c r="B44" s="55"/>
      <c r="C44" s="2" t="s">
        <v>9</v>
      </c>
      <c r="D44" s="2"/>
      <c r="E44" s="2"/>
      <c r="F44" s="1"/>
      <c r="G44" s="1"/>
      <c r="H44" s="1"/>
      <c r="I44" s="1"/>
      <c r="J44" s="1"/>
      <c r="K44" s="2"/>
      <c r="L44" s="2" t="s">
        <v>10</v>
      </c>
      <c r="M44" s="2"/>
      <c r="N44" s="2"/>
      <c r="O44" s="1"/>
      <c r="P44" s="1"/>
      <c r="Q44" s="2"/>
      <c r="R44" s="23" t="s">
        <v>20</v>
      </c>
      <c r="T44" s="1"/>
      <c r="U44" s="1"/>
      <c r="V44" s="7"/>
      <c r="AA44" s="25"/>
    </row>
    <row r="45" spans="2:27" ht="7.5" customHeight="1" x14ac:dyDescent="0.2">
      <c r="B45" s="5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  <c r="AA45" s="25"/>
    </row>
    <row r="46" spans="2:27" x14ac:dyDescent="0.2">
      <c r="B46" s="55"/>
      <c r="C46" s="65" t="s">
        <v>8</v>
      </c>
      <c r="D46" s="65"/>
      <c r="E46" s="15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3" t="s">
        <v>22</v>
      </c>
      <c r="T46" s="1"/>
      <c r="U46" s="1"/>
      <c r="V46" s="7"/>
      <c r="AA46" s="25"/>
    </row>
    <row r="47" spans="2:27" ht="5.25" customHeight="1" x14ac:dyDescent="0.2">
      <c r="B47" s="5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9"/>
      <c r="AA47" s="25"/>
    </row>
    <row r="48" spans="2:27" x14ac:dyDescent="0.2">
      <c r="AA48" s="25"/>
    </row>
    <row r="49" spans="27:27" x14ac:dyDescent="0.2">
      <c r="AA49" s="25"/>
    </row>
  </sheetData>
  <sheetProtection algorithmName="SHA-512" hashValue="sSg4maVNIpiGfnilTKW5YoPsATmRzpFwnnkR2iknlsqroSJFFFJQDiwqsPbhi/8DqXIkbiWZny+88z1ecD4f+g==" saltValue="88BV4odhpLeJZX4HI3YWpA==" spinCount="100000" sheet="1" selectLockedCells="1"/>
  <mergeCells count="33">
    <mergeCell ref="J1:V1"/>
    <mergeCell ref="B8:V8"/>
    <mergeCell ref="R4:U4"/>
    <mergeCell ref="R11:U11"/>
    <mergeCell ref="R22:U22"/>
    <mergeCell ref="R16:U16"/>
    <mergeCell ref="R20:U20"/>
    <mergeCell ref="R13:U13"/>
    <mergeCell ref="R14:U14"/>
    <mergeCell ref="R15:U15"/>
    <mergeCell ref="N5:O5"/>
    <mergeCell ref="R21:U21"/>
    <mergeCell ref="R24:U24"/>
    <mergeCell ref="E37:P37"/>
    <mergeCell ref="R23:U23"/>
    <mergeCell ref="R25:U25"/>
    <mergeCell ref="D34:P34"/>
    <mergeCell ref="B40:B47"/>
    <mergeCell ref="C5:G5"/>
    <mergeCell ref="R17:U17"/>
    <mergeCell ref="R18:U18"/>
    <mergeCell ref="S5:T5"/>
    <mergeCell ref="R28:U28"/>
    <mergeCell ref="L9:P9"/>
    <mergeCell ref="B30:V30"/>
    <mergeCell ref="S34:U34"/>
    <mergeCell ref="C46:D46"/>
    <mergeCell ref="R19:U19"/>
    <mergeCell ref="S37:U37"/>
    <mergeCell ref="R26:U26"/>
    <mergeCell ref="R27:U27"/>
    <mergeCell ref="J40:N40"/>
    <mergeCell ref="D35:P35"/>
  </mergeCells>
  <phoneticPr fontId="2" type="noConversion"/>
  <conditionalFormatting sqref="B13:B28 D13:D28 P13:P28 J13:J28">
    <cfRule type="expression" dxfId="1" priority="1" stopIfTrue="1">
      <formula>$C13="1"</formula>
    </cfRule>
    <cfRule type="expression" dxfId="0" priority="2" stopIfTrue="1">
      <formula>$AG13="2"</formula>
    </cfRule>
  </conditionalFormatting>
  <conditionalFormatting sqref="R13:U28">
    <cfRule type="expression" priority="3" stopIfTrue="1">
      <formula>"IF($AG13=""""2"""",""""HOLIDAY"""","""""""")"</formula>
    </cfRule>
  </conditionalFormatting>
  <dataValidations count="6">
    <dataValidation type="list" allowBlank="1" showInputMessage="1" showErrorMessage="1" sqref="R5" xr:uid="{00000000-0002-0000-0000-000000000000}">
      <formula1>Years</formula1>
    </dataValidation>
    <dataValidation type="list" allowBlank="1" showInputMessage="1" showErrorMessage="1" sqref="U5" xr:uid="{00000000-0002-0000-0000-000001000000}">
      <formula1>Days</formula1>
    </dataValidation>
    <dataValidation type="list" allowBlank="1" showInputMessage="1" showErrorMessage="1" sqref="S5" xr:uid="{00000000-0002-0000-0000-000002000000}">
      <formula1>Months</formula1>
    </dataValidation>
    <dataValidation type="list" allowBlank="1" showInputMessage="1" showErrorMessage="1" sqref="H13:H28 F13:F28" xr:uid="{00000000-0002-0000-0000-000003000000}">
      <formula1>Times</formula1>
    </dataValidation>
    <dataValidation type="list" allowBlank="1" showInputMessage="1" showErrorMessage="1" sqref="L13:L28 N13:N28" xr:uid="{00000000-0002-0000-0000-000004000000}">
      <formula1>PMTimes</formula1>
    </dataValidation>
    <dataValidation type="custom" errorStyle="warning" operator="notEqual" allowBlank="1" showInputMessage="1" showErrorMessage="1" error="Saturday " sqref="J13:J28" xr:uid="{00000000-0002-0000-0000-000005000000}">
      <formula1>"B12=Saturday"</formula1>
    </dataValidation>
  </dataValidations>
  <pageMargins left="0.27" right="0.21" top="0.26" bottom="0.22" header="0.17" footer="0.17"/>
  <pageSetup scale="90" orientation="landscape" r:id="rId1"/>
  <headerFooter alignWithMargins="0"/>
  <ignoredErrors>
    <ignoredError sqref="D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workbookViewId="0">
      <selection activeCell="F13" sqref="F13"/>
    </sheetView>
  </sheetViews>
  <sheetFormatPr defaultRowHeight="12.75" x14ac:dyDescent="0.2"/>
  <cols>
    <col min="1" max="2" width="11" bestFit="1" customWidth="1"/>
  </cols>
  <sheetData>
    <row r="1" spans="1:6" ht="15" x14ac:dyDescent="0.2">
      <c r="A1" s="26">
        <v>0</v>
      </c>
      <c r="B1" s="26">
        <v>0.5</v>
      </c>
      <c r="D1" s="35" t="s">
        <v>32</v>
      </c>
      <c r="E1" s="35" t="s">
        <v>39</v>
      </c>
      <c r="F1" s="35">
        <v>2024</v>
      </c>
    </row>
    <row r="2" spans="1:6" ht="15" x14ac:dyDescent="0.2">
      <c r="A2" s="26">
        <v>1.0416666666666666E-2</v>
      </c>
      <c r="B2" s="26">
        <v>0.51041666666666696</v>
      </c>
      <c r="D2" s="35" t="s">
        <v>33</v>
      </c>
      <c r="E2" s="35" t="s">
        <v>40</v>
      </c>
      <c r="F2" s="35">
        <v>2025</v>
      </c>
    </row>
    <row r="3" spans="1:6" ht="15" x14ac:dyDescent="0.2">
      <c r="A3" s="26">
        <v>2.0833333333333301E-2</v>
      </c>
      <c r="B3" s="26">
        <v>0.52083333333333304</v>
      </c>
      <c r="D3" s="35" t="s">
        <v>34</v>
      </c>
      <c r="F3" s="35"/>
    </row>
    <row r="4" spans="1:6" ht="15" x14ac:dyDescent="0.2">
      <c r="A4" s="26">
        <v>3.125E-2</v>
      </c>
      <c r="B4" s="26">
        <v>0.53125</v>
      </c>
      <c r="D4" s="35" t="s">
        <v>35</v>
      </c>
      <c r="F4" s="35"/>
    </row>
    <row r="5" spans="1:6" ht="15" x14ac:dyDescent="0.2">
      <c r="A5" s="26">
        <v>4.1666666666666699E-2</v>
      </c>
      <c r="B5" s="26">
        <v>0.54166666666666696</v>
      </c>
      <c r="D5" s="35" t="s">
        <v>36</v>
      </c>
    </row>
    <row r="6" spans="1:6" ht="15" x14ac:dyDescent="0.2">
      <c r="A6" s="26">
        <v>5.2083333333333301E-2</v>
      </c>
      <c r="B6" s="26">
        <v>0.55208333333333304</v>
      </c>
      <c r="D6" s="35" t="s">
        <v>37</v>
      </c>
    </row>
    <row r="7" spans="1:6" ht="15" x14ac:dyDescent="0.2">
      <c r="A7" s="26">
        <v>6.25E-2</v>
      </c>
      <c r="B7" s="26">
        <v>0.5625</v>
      </c>
      <c r="D7" s="35" t="s">
        <v>26</v>
      </c>
    </row>
    <row r="8" spans="1:6" ht="15" x14ac:dyDescent="0.2">
      <c r="A8" s="26">
        <v>7.2916666666666699E-2</v>
      </c>
      <c r="B8" s="26">
        <v>0.57291666666666696</v>
      </c>
      <c r="D8" s="35" t="s">
        <v>27</v>
      </c>
    </row>
    <row r="9" spans="1:6" ht="15" x14ac:dyDescent="0.2">
      <c r="A9" s="26">
        <v>8.3333333333333301E-2</v>
      </c>
      <c r="B9" s="26">
        <v>0.58333333333333304</v>
      </c>
      <c r="D9" s="35" t="s">
        <v>28</v>
      </c>
    </row>
    <row r="10" spans="1:6" ht="15" x14ac:dyDescent="0.2">
      <c r="A10" s="26">
        <v>9.375E-2</v>
      </c>
      <c r="B10" s="26">
        <v>0.59375</v>
      </c>
      <c r="D10" s="35" t="s">
        <v>29</v>
      </c>
    </row>
    <row r="11" spans="1:6" ht="15" x14ac:dyDescent="0.2">
      <c r="A11" s="26">
        <v>0.104166666666667</v>
      </c>
      <c r="B11" s="26">
        <v>0.60416666666666696</v>
      </c>
      <c r="D11" s="35" t="s">
        <v>30</v>
      </c>
    </row>
    <row r="12" spans="1:6" ht="15" x14ac:dyDescent="0.2">
      <c r="A12" s="26">
        <v>0.114583333333333</v>
      </c>
      <c r="B12" s="26">
        <v>0.61458333333333304</v>
      </c>
      <c r="D12" s="35" t="s">
        <v>31</v>
      </c>
    </row>
    <row r="13" spans="1:6" ht="15" x14ac:dyDescent="0.2">
      <c r="A13" s="26">
        <v>0.125</v>
      </c>
      <c r="B13" s="26">
        <v>0.625</v>
      </c>
    </row>
    <row r="14" spans="1:6" ht="15" x14ac:dyDescent="0.2">
      <c r="A14" s="26">
        <v>0.13541666666666699</v>
      </c>
      <c r="B14" s="26">
        <v>0.63541666666666696</v>
      </c>
    </row>
    <row r="15" spans="1:6" ht="15" x14ac:dyDescent="0.2">
      <c r="A15" s="26">
        <v>0.14583333333333301</v>
      </c>
      <c r="B15" s="26">
        <v>0.64583333333333304</v>
      </c>
    </row>
    <row r="16" spans="1:6" ht="15" x14ac:dyDescent="0.2">
      <c r="A16" s="26">
        <v>0.15625</v>
      </c>
      <c r="B16" s="26">
        <v>0.65625</v>
      </c>
    </row>
    <row r="17" spans="1:2" ht="15" x14ac:dyDescent="0.2">
      <c r="A17" s="26">
        <v>0.16666666666666699</v>
      </c>
      <c r="B17" s="26">
        <v>0.66666666666666696</v>
      </c>
    </row>
    <row r="18" spans="1:2" ht="15" x14ac:dyDescent="0.2">
      <c r="A18" s="26">
        <v>0.17708333333333301</v>
      </c>
      <c r="B18" s="26">
        <v>0.67708333333333304</v>
      </c>
    </row>
    <row r="19" spans="1:2" ht="15" x14ac:dyDescent="0.2">
      <c r="A19" s="26">
        <v>0.1875</v>
      </c>
      <c r="B19" s="26">
        <v>0.6875</v>
      </c>
    </row>
    <row r="20" spans="1:2" ht="15" x14ac:dyDescent="0.2">
      <c r="A20" s="26">
        <v>0.19791666666666699</v>
      </c>
      <c r="B20" s="26">
        <v>0.69791666666666696</v>
      </c>
    </row>
    <row r="21" spans="1:2" ht="15" x14ac:dyDescent="0.2">
      <c r="A21" s="26">
        <v>0.20833333333333301</v>
      </c>
      <c r="B21" s="26">
        <v>0.70833333333333304</v>
      </c>
    </row>
    <row r="22" spans="1:2" ht="15" x14ac:dyDescent="0.2">
      <c r="A22" s="26">
        <v>0.21875</v>
      </c>
      <c r="B22" s="26">
        <v>0.71875</v>
      </c>
    </row>
    <row r="23" spans="1:2" ht="15" x14ac:dyDescent="0.2">
      <c r="A23" s="26">
        <v>0.22916666666666699</v>
      </c>
      <c r="B23" s="26">
        <v>0.72916666666666696</v>
      </c>
    </row>
    <row r="24" spans="1:2" ht="15" x14ac:dyDescent="0.2">
      <c r="A24" s="26">
        <v>0.23958333333333301</v>
      </c>
      <c r="B24" s="26">
        <v>0.73958333333333304</v>
      </c>
    </row>
    <row r="25" spans="1:2" ht="15" x14ac:dyDescent="0.2">
      <c r="A25" s="26">
        <v>0.25</v>
      </c>
      <c r="B25" s="26">
        <v>0.75</v>
      </c>
    </row>
    <row r="26" spans="1:2" ht="15" x14ac:dyDescent="0.2">
      <c r="A26" s="26">
        <v>0.26041666666666702</v>
      </c>
      <c r="B26" s="26">
        <v>0.76041666666666696</v>
      </c>
    </row>
    <row r="27" spans="1:2" ht="15" x14ac:dyDescent="0.2">
      <c r="A27" s="26">
        <v>0.27083333333333298</v>
      </c>
      <c r="B27" s="26">
        <v>0.77083333333333304</v>
      </c>
    </row>
    <row r="28" spans="1:2" ht="15" x14ac:dyDescent="0.2">
      <c r="A28" s="26">
        <v>0.28125</v>
      </c>
      <c r="B28" s="26">
        <v>0.78125</v>
      </c>
    </row>
    <row r="29" spans="1:2" ht="15" x14ac:dyDescent="0.2">
      <c r="A29" s="26">
        <v>0.29166666666666702</v>
      </c>
      <c r="B29" s="26">
        <v>0.79166666666666696</v>
      </c>
    </row>
    <row r="30" spans="1:2" ht="15" x14ac:dyDescent="0.2">
      <c r="A30" s="26">
        <v>0.30208333333333298</v>
      </c>
      <c r="B30" s="26">
        <v>0.80208333333333304</v>
      </c>
    </row>
    <row r="31" spans="1:2" ht="15" x14ac:dyDescent="0.2">
      <c r="A31" s="26">
        <v>0.3125</v>
      </c>
      <c r="B31" s="26">
        <v>0.8125</v>
      </c>
    </row>
    <row r="32" spans="1:2" ht="15" x14ac:dyDescent="0.2">
      <c r="A32" s="26">
        <v>0.32291666666666702</v>
      </c>
      <c r="B32" s="26">
        <v>0.82291666666666696</v>
      </c>
    </row>
    <row r="33" spans="1:2" ht="15" x14ac:dyDescent="0.2">
      <c r="A33" s="26">
        <v>0.33333333333333298</v>
      </c>
      <c r="B33" s="26">
        <v>0.83333333333333304</v>
      </c>
    </row>
    <row r="34" spans="1:2" ht="15" x14ac:dyDescent="0.2">
      <c r="A34" s="26">
        <v>0.34375</v>
      </c>
      <c r="B34" s="26">
        <v>0.84375</v>
      </c>
    </row>
    <row r="35" spans="1:2" ht="15" x14ac:dyDescent="0.2">
      <c r="A35" s="26">
        <v>0.35416666666666702</v>
      </c>
      <c r="B35" s="26">
        <v>0.85416666666666696</v>
      </c>
    </row>
    <row r="36" spans="1:2" ht="15" x14ac:dyDescent="0.2">
      <c r="A36" s="26">
        <v>0.36458333333333298</v>
      </c>
      <c r="B36" s="26">
        <v>0.86458333333333304</v>
      </c>
    </row>
    <row r="37" spans="1:2" ht="15" x14ac:dyDescent="0.2">
      <c r="A37" s="26">
        <v>0.375</v>
      </c>
      <c r="B37" s="26">
        <v>0.875</v>
      </c>
    </row>
    <row r="38" spans="1:2" ht="15" x14ac:dyDescent="0.2">
      <c r="A38" s="26">
        <v>0.38541666666666702</v>
      </c>
      <c r="B38" s="26">
        <v>0.88541666666666696</v>
      </c>
    </row>
    <row r="39" spans="1:2" ht="15" x14ac:dyDescent="0.2">
      <c r="A39" s="26">
        <v>0.39583333333333298</v>
      </c>
      <c r="B39" s="26">
        <v>0.89583333333333304</v>
      </c>
    </row>
    <row r="40" spans="1:2" ht="15" x14ac:dyDescent="0.2">
      <c r="A40" s="26">
        <v>0.40625</v>
      </c>
      <c r="B40" s="26">
        <v>0.90625</v>
      </c>
    </row>
    <row r="41" spans="1:2" ht="15" x14ac:dyDescent="0.2">
      <c r="A41" s="26">
        <v>0.41666666666666702</v>
      </c>
      <c r="B41" s="26">
        <v>0.91666666666666696</v>
      </c>
    </row>
    <row r="42" spans="1:2" ht="15" x14ac:dyDescent="0.2">
      <c r="A42" s="26">
        <v>0.42708333333333298</v>
      </c>
      <c r="B42" s="26">
        <v>0.92708333333333304</v>
      </c>
    </row>
    <row r="43" spans="1:2" ht="15" x14ac:dyDescent="0.2">
      <c r="A43" s="26">
        <v>0.4375</v>
      </c>
      <c r="B43" s="26">
        <v>0.9375</v>
      </c>
    </row>
    <row r="44" spans="1:2" ht="15" x14ac:dyDescent="0.2">
      <c r="A44" s="26">
        <v>0.44791666666666702</v>
      </c>
      <c r="B44" s="26">
        <v>0.94791666666666696</v>
      </c>
    </row>
    <row r="45" spans="1:2" ht="15" x14ac:dyDescent="0.2">
      <c r="A45" s="26">
        <v>0.45833333333333298</v>
      </c>
      <c r="B45" s="26">
        <v>0.95833333333333304</v>
      </c>
    </row>
    <row r="46" spans="1:2" ht="15" x14ac:dyDescent="0.2">
      <c r="A46" s="26">
        <v>0.46875</v>
      </c>
      <c r="B46" s="26">
        <v>0.96875</v>
      </c>
    </row>
    <row r="47" spans="1:2" ht="15" x14ac:dyDescent="0.2">
      <c r="A47" s="26">
        <v>0.47916666666666702</v>
      </c>
      <c r="B47" s="26">
        <v>0.97916666666666696</v>
      </c>
    </row>
    <row r="48" spans="1:2" ht="15" x14ac:dyDescent="0.2">
      <c r="A48" s="26">
        <v>0.48958333333333298</v>
      </c>
      <c r="B48" s="26">
        <v>0.98958333333333304</v>
      </c>
    </row>
    <row r="49" spans="1:2" ht="15" x14ac:dyDescent="0.2">
      <c r="A49" s="26">
        <v>0.5</v>
      </c>
      <c r="B49" s="26">
        <v>0</v>
      </c>
    </row>
    <row r="50" spans="1:2" ht="15" x14ac:dyDescent="0.2">
      <c r="A50" s="26">
        <v>0.51041666666666696</v>
      </c>
      <c r="B50" s="26">
        <v>1.0416666666666666E-2</v>
      </c>
    </row>
    <row r="51" spans="1:2" ht="15" x14ac:dyDescent="0.2">
      <c r="A51" s="26">
        <v>0.52083333333333304</v>
      </c>
      <c r="B51" s="26">
        <v>2.0833333333333301E-2</v>
      </c>
    </row>
    <row r="52" spans="1:2" ht="15" x14ac:dyDescent="0.2">
      <c r="A52" s="26">
        <v>0.53125</v>
      </c>
      <c r="B52" s="26">
        <v>3.125E-2</v>
      </c>
    </row>
    <row r="53" spans="1:2" ht="15" x14ac:dyDescent="0.2">
      <c r="A53" s="26">
        <v>0.54166666666666696</v>
      </c>
      <c r="B53" s="26">
        <v>4.1666666666666699E-2</v>
      </c>
    </row>
    <row r="54" spans="1:2" ht="15" x14ac:dyDescent="0.2">
      <c r="A54" s="26">
        <v>0.55208333333333304</v>
      </c>
      <c r="B54" s="26">
        <v>5.2083333333333301E-2</v>
      </c>
    </row>
    <row r="55" spans="1:2" ht="15" x14ac:dyDescent="0.2">
      <c r="A55" s="26">
        <v>0.5625</v>
      </c>
      <c r="B55" s="26">
        <v>6.25E-2</v>
      </c>
    </row>
    <row r="56" spans="1:2" ht="15" x14ac:dyDescent="0.2">
      <c r="A56" s="26">
        <v>0.57291666666666696</v>
      </c>
      <c r="B56" s="26">
        <v>7.2916666666666699E-2</v>
      </c>
    </row>
    <row r="57" spans="1:2" ht="15" x14ac:dyDescent="0.2">
      <c r="A57" s="26">
        <v>0.58333333333333304</v>
      </c>
      <c r="B57" s="26">
        <v>8.3333333333333301E-2</v>
      </c>
    </row>
    <row r="58" spans="1:2" ht="15" x14ac:dyDescent="0.2">
      <c r="A58" s="26">
        <v>0.59375</v>
      </c>
      <c r="B58" s="26">
        <v>9.375E-2</v>
      </c>
    </row>
    <row r="59" spans="1:2" ht="15" x14ac:dyDescent="0.2">
      <c r="A59" s="26">
        <v>0.60416666666666696</v>
      </c>
      <c r="B59" s="26">
        <v>0.104166666666667</v>
      </c>
    </row>
    <row r="60" spans="1:2" ht="15" x14ac:dyDescent="0.2">
      <c r="A60" s="26">
        <v>0.61458333333333304</v>
      </c>
      <c r="B60" s="26">
        <v>0.114583333333333</v>
      </c>
    </row>
    <row r="61" spans="1:2" ht="15" x14ac:dyDescent="0.2">
      <c r="A61" s="26">
        <v>0.625</v>
      </c>
      <c r="B61" s="26">
        <v>0.125</v>
      </c>
    </row>
    <row r="62" spans="1:2" ht="15" x14ac:dyDescent="0.2">
      <c r="A62" s="26">
        <v>0.63541666666666696</v>
      </c>
      <c r="B62" s="26">
        <v>0.13541666666666699</v>
      </c>
    </row>
    <row r="63" spans="1:2" ht="15" x14ac:dyDescent="0.2">
      <c r="A63" s="26">
        <v>0.64583333333333304</v>
      </c>
      <c r="B63" s="26">
        <v>0.14583333333333301</v>
      </c>
    </row>
    <row r="64" spans="1:2" ht="15" x14ac:dyDescent="0.2">
      <c r="A64" s="26">
        <v>0.65625</v>
      </c>
      <c r="B64" s="26">
        <v>0.15625</v>
      </c>
    </row>
    <row r="65" spans="1:2" ht="15" x14ac:dyDescent="0.2">
      <c r="A65" s="26">
        <v>0.66666666666666696</v>
      </c>
      <c r="B65" s="26">
        <v>0.16666666666666699</v>
      </c>
    </row>
    <row r="66" spans="1:2" ht="15" x14ac:dyDescent="0.2">
      <c r="A66" s="26">
        <v>0.67708333333333304</v>
      </c>
      <c r="B66" s="26">
        <v>0.17708333333333301</v>
      </c>
    </row>
    <row r="67" spans="1:2" ht="15" x14ac:dyDescent="0.2">
      <c r="A67" s="26">
        <v>0.6875</v>
      </c>
      <c r="B67" s="26">
        <v>0.1875</v>
      </c>
    </row>
    <row r="68" spans="1:2" ht="15" x14ac:dyDescent="0.2">
      <c r="A68" s="26">
        <v>0.69791666666666696</v>
      </c>
      <c r="B68" s="26">
        <v>0.19791666666666699</v>
      </c>
    </row>
    <row r="69" spans="1:2" ht="15" x14ac:dyDescent="0.2">
      <c r="A69" s="26">
        <v>0.70833333333333304</v>
      </c>
      <c r="B69" s="26">
        <v>0.20833333333333301</v>
      </c>
    </row>
    <row r="70" spans="1:2" ht="15" x14ac:dyDescent="0.2">
      <c r="A70" s="26">
        <v>0.71875</v>
      </c>
      <c r="B70" s="26">
        <v>0.21875</v>
      </c>
    </row>
    <row r="71" spans="1:2" ht="15" x14ac:dyDescent="0.2">
      <c r="A71" s="26">
        <v>0.72916666666666696</v>
      </c>
      <c r="B71" s="26">
        <v>0.22916666666666699</v>
      </c>
    </row>
    <row r="72" spans="1:2" ht="15" x14ac:dyDescent="0.2">
      <c r="A72" s="26">
        <v>0.73958333333333304</v>
      </c>
      <c r="B72" s="26">
        <v>0.23958333333333301</v>
      </c>
    </row>
    <row r="73" spans="1:2" ht="15" x14ac:dyDescent="0.2">
      <c r="A73" s="26">
        <v>0.75</v>
      </c>
      <c r="B73" s="26">
        <v>0.25</v>
      </c>
    </row>
    <row r="74" spans="1:2" ht="15" x14ac:dyDescent="0.2">
      <c r="A74" s="26">
        <v>0.76041666666666696</v>
      </c>
      <c r="B74" s="26">
        <v>0.26041666666666702</v>
      </c>
    </row>
    <row r="75" spans="1:2" ht="15" x14ac:dyDescent="0.2">
      <c r="A75" s="26">
        <v>0.77083333333333304</v>
      </c>
      <c r="B75" s="26">
        <v>0.27083333333333298</v>
      </c>
    </row>
    <row r="76" spans="1:2" ht="15" x14ac:dyDescent="0.2">
      <c r="A76" s="26">
        <v>0.78125</v>
      </c>
      <c r="B76" s="26">
        <v>0.28125</v>
      </c>
    </row>
    <row r="77" spans="1:2" ht="15" x14ac:dyDescent="0.2">
      <c r="A77" s="26">
        <v>0.79166666666666696</v>
      </c>
      <c r="B77" s="26">
        <v>0.29166666666666702</v>
      </c>
    </row>
    <row r="78" spans="1:2" ht="15" x14ac:dyDescent="0.2">
      <c r="A78" s="26">
        <v>0.80208333333333304</v>
      </c>
      <c r="B78" s="26">
        <v>0.30208333333333298</v>
      </c>
    </row>
    <row r="79" spans="1:2" ht="15" x14ac:dyDescent="0.2">
      <c r="A79" s="26">
        <v>0.8125</v>
      </c>
      <c r="B79" s="26">
        <v>0.3125</v>
      </c>
    </row>
    <row r="80" spans="1:2" ht="15" x14ac:dyDescent="0.2">
      <c r="A80" s="26">
        <v>0.82291666666666696</v>
      </c>
      <c r="B80" s="26">
        <v>0.32291666666666702</v>
      </c>
    </row>
    <row r="81" spans="1:2" ht="15" x14ac:dyDescent="0.2">
      <c r="A81" s="26">
        <v>0.83333333333333304</v>
      </c>
      <c r="B81" s="26">
        <v>0.33333333333333298</v>
      </c>
    </row>
    <row r="82" spans="1:2" ht="15" x14ac:dyDescent="0.2">
      <c r="A82" s="26">
        <v>0.84375</v>
      </c>
      <c r="B82" s="26">
        <v>0.34375</v>
      </c>
    </row>
    <row r="83" spans="1:2" ht="15" x14ac:dyDescent="0.2">
      <c r="A83" s="26">
        <v>0.85416666666666696</v>
      </c>
      <c r="B83" s="26">
        <v>0.35416666666666702</v>
      </c>
    </row>
    <row r="84" spans="1:2" ht="15" x14ac:dyDescent="0.2">
      <c r="A84" s="26">
        <v>0.86458333333333304</v>
      </c>
      <c r="B84" s="26">
        <v>0.36458333333333298</v>
      </c>
    </row>
    <row r="85" spans="1:2" ht="15" x14ac:dyDescent="0.2">
      <c r="A85" s="26">
        <v>0.875</v>
      </c>
      <c r="B85" s="26">
        <v>0.375</v>
      </c>
    </row>
    <row r="86" spans="1:2" ht="15" x14ac:dyDescent="0.2">
      <c r="A86" s="26">
        <v>0.88541666666666696</v>
      </c>
      <c r="B86" s="26">
        <v>0.38541666666666702</v>
      </c>
    </row>
    <row r="87" spans="1:2" ht="15" x14ac:dyDescent="0.2">
      <c r="A87" s="26">
        <v>0.89583333333333304</v>
      </c>
      <c r="B87" s="26">
        <v>0.39583333333333298</v>
      </c>
    </row>
    <row r="88" spans="1:2" ht="15" x14ac:dyDescent="0.2">
      <c r="A88" s="26">
        <v>0.90625</v>
      </c>
      <c r="B88" s="26">
        <v>0.40625</v>
      </c>
    </row>
    <row r="89" spans="1:2" ht="15" x14ac:dyDescent="0.2">
      <c r="A89" s="26">
        <v>0.91666666666666696</v>
      </c>
      <c r="B89" s="26">
        <v>0.41666666666666702</v>
      </c>
    </row>
    <row r="90" spans="1:2" ht="15" x14ac:dyDescent="0.2">
      <c r="A90" s="26">
        <v>0.92708333333333304</v>
      </c>
      <c r="B90" s="26">
        <v>0.42708333333333298</v>
      </c>
    </row>
    <row r="91" spans="1:2" ht="15" x14ac:dyDescent="0.2">
      <c r="A91" s="26">
        <v>0.9375</v>
      </c>
      <c r="B91" s="26">
        <v>0.4375</v>
      </c>
    </row>
    <row r="92" spans="1:2" ht="15" x14ac:dyDescent="0.2">
      <c r="A92" s="26">
        <v>0.94791666666666696</v>
      </c>
      <c r="B92" s="26">
        <v>0.44791666666666702</v>
      </c>
    </row>
    <row r="93" spans="1:2" ht="15" x14ac:dyDescent="0.2">
      <c r="A93" s="26">
        <v>0.95833333333333304</v>
      </c>
      <c r="B93" s="26">
        <v>0.45833333333333298</v>
      </c>
    </row>
    <row r="94" spans="1:2" ht="15" x14ac:dyDescent="0.2">
      <c r="A94" s="26">
        <v>0.96875</v>
      </c>
      <c r="B94" s="26">
        <v>0.46875</v>
      </c>
    </row>
    <row r="95" spans="1:2" ht="15" x14ac:dyDescent="0.2">
      <c r="A95" s="26">
        <v>0.97916666666666696</v>
      </c>
      <c r="B95" s="26">
        <v>0.47916666666666702</v>
      </c>
    </row>
    <row r="96" spans="1:2" ht="15" x14ac:dyDescent="0.2">
      <c r="A96" s="26">
        <v>0.98958333333333304</v>
      </c>
      <c r="B96" s="26">
        <v>0.48958333333333298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Days</vt:lpstr>
      <vt:lpstr>Holidays</vt:lpstr>
      <vt:lpstr>Months</vt:lpstr>
      <vt:lpstr>PMTimes</vt:lpstr>
      <vt:lpstr>Times</vt:lpstr>
      <vt:lpstr>Years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dhill</dc:creator>
  <cp:lastModifiedBy>Brooke McCormick</cp:lastModifiedBy>
  <cp:lastPrinted>2015-06-30T14:19:52Z</cp:lastPrinted>
  <dcterms:created xsi:type="dcterms:W3CDTF">2008-12-15T13:36:24Z</dcterms:created>
  <dcterms:modified xsi:type="dcterms:W3CDTF">2024-06-18T13:16:35Z</dcterms:modified>
</cp:coreProperties>
</file>